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1"/>
  </bookViews>
  <sheets>
    <sheet name="1кв" sheetId="25" r:id="rId1"/>
    <sheet name="2кв" sheetId="26" r:id="rId2"/>
  </sheets>
  <definedNames>
    <definedName name="_xlnm.Print_Area" localSheetId="0">'1кв'!$A$1:$E$57</definedName>
    <definedName name="_xlnm.Print_Area" localSheetId="1">'2кв'!$A$1:$E$64</definedName>
  </definedNames>
  <calcPr calcId="152511"/>
</workbook>
</file>

<file path=xl/calcChain.xml><?xml version="1.0" encoding="utf-8"?>
<calcChain xmlns="http://schemas.openxmlformats.org/spreadsheetml/2006/main">
  <c r="B57" i="26" l="1"/>
  <c r="E32" i="26"/>
  <c r="E42" i="26" s="1"/>
  <c r="E33" i="26"/>
  <c r="E34" i="26"/>
  <c r="E35" i="26"/>
  <c r="E36" i="26"/>
  <c r="E37" i="26"/>
  <c r="E38" i="26"/>
  <c r="E39" i="26"/>
  <c r="E40" i="26"/>
  <c r="E31" i="26"/>
  <c r="B62" i="26" l="1"/>
  <c r="B61" i="26"/>
  <c r="B60" i="26"/>
  <c r="E24" i="26"/>
  <c r="E22" i="26"/>
  <c r="B63" i="26" l="1"/>
  <c r="B64" i="26" s="1"/>
  <c r="E35" i="25"/>
  <c r="E29" i="25"/>
  <c r="E32" i="25"/>
  <c r="E31" i="25"/>
  <c r="B55" i="25" l="1"/>
  <c r="B54" i="25"/>
  <c r="B53" i="25"/>
  <c r="E24" i="25"/>
  <c r="E22" i="25"/>
  <c r="B56" i="25" l="1"/>
  <c r="B57" i="25" l="1"/>
</calcChain>
</file>

<file path=xl/sharedStrings.xml><?xml version="1.0" encoding="utf-8"?>
<sst xmlns="http://schemas.openxmlformats.org/spreadsheetml/2006/main" count="187" uniqueCount="86">
  <si>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</si>
  <si>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</si>
  <si>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</si>
  <si>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</si>
  <si>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</si>
  <si>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</si>
  <si>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</si>
  <si>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</si>
  <si>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</si>
  <si>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</si>
  <si>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</si>
  <si>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</si>
  <si>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</si>
  <si>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</si>
  <si>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</si>
  <si>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</si>
  <si>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</si>
  <si>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</si>
  <si>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</si>
  <si>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</si>
  <si>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</si>
  <si>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</si>
  <si>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</si>
  <si>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</si>
  <si>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Правды, д.2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</si>
  <si>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</si>
  <si>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</si>
  <si>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</si>
  <si>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</si>
  <si>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</si>
  <si>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</si>
  <si>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</si>
  <si>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</si>
  <si>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</si>
  <si>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</si>
  <si>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</si>
  <si>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</si>
  <si>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</si>
  <si>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</si>
  <si>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</si>
  <si>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</si>
  <si>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Дезинсекция, дератизация</t>
  </si>
  <si>
    <t>интернет Ростелеком</t>
  </si>
  <si>
    <t>интернет Квант-телеком</t>
  </si>
  <si>
    <t>Sкв.=2735,6м2</t>
  </si>
  <si>
    <t>холодная вода на СОИ</t>
  </si>
  <si>
    <t>электроэнергия на СОИ</t>
  </si>
  <si>
    <t>водоотведение на СОИ</t>
  </si>
  <si>
    <t>горячая вода на СОИ</t>
  </si>
  <si>
    <t>январь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</si>
  <si>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</si>
  <si>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</si>
  <si>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</si>
  <si>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Петрова А.А.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</si>
  <si>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32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</si>
  <si>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Петрова Сергея Александровича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</si>
  <si>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</si>
  <si>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</si>
  <si>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</si>
  <si>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</si>
  <si>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Ремонт КНС стояка (кв.13)</t>
  </si>
  <si>
    <t>Ремонт тамбурной двери (кв. 33)</t>
  </si>
  <si>
    <t>Реконструкция узла учета ХВС (смета, кв. 33)</t>
  </si>
  <si>
    <t>февраль</t>
  </si>
  <si>
    <t xml:space="preserve">           2. Всего за период с "01" 01 2024 г. по "31" 03 2024 г. выполнено работ (оказано услуг) на общую сумму двести тридцать четыре тысячи шестьсот восемьдесят шесть рублей 21 копейка.</t>
  </si>
  <si>
    <t>Предъявлено населению 204867,77</t>
  </si>
  <si>
    <t>за 2 квартал 2024 года</t>
  </si>
  <si>
    <t>30.06.2024 г.</t>
  </si>
  <si>
    <t>2 квартал</t>
  </si>
  <si>
    <t>Покраска детской площадки (кв.8)</t>
  </si>
  <si>
    <t>Монтаж водопровода для полива в подвале подъезда №3 (кв33)</t>
  </si>
  <si>
    <t>Замена плети отопления</t>
  </si>
  <si>
    <t xml:space="preserve">Замена фанового стояка </t>
  </si>
  <si>
    <t>Покраска бельевых стоек ковровыбивалки (кв.18)</t>
  </si>
  <si>
    <t>Ремонт входной подъездной двери (кв.51)</t>
  </si>
  <si>
    <t>Замена фанового стояка (кв.30)</t>
  </si>
  <si>
    <t>Замена участка плетей отопления в подвале подъезда №2 (кв.16)</t>
  </si>
  <si>
    <t>Ремонт со сваркой входных дверей подъезда №4 (кв.51)</t>
  </si>
  <si>
    <t>Заделка фановой трубы на кровле  (кв.30)</t>
  </si>
  <si>
    <t>апрель</t>
  </si>
  <si>
    <t>май</t>
  </si>
  <si>
    <t xml:space="preserve">май </t>
  </si>
  <si>
    <t>июнь</t>
  </si>
  <si>
    <t>ПоверкаОДПУ ТЭ,  ХВС</t>
  </si>
  <si>
    <t xml:space="preserve">           2. Всего за период с "01" 04 2024 г. по "30" 04 2024 г. выполнено работ (оказано услуг) на общую сумму двести тридцать восемь тысяч триста пятьдесят один рубль 73 копейки.</t>
  </si>
  <si>
    <t>Предъявлено населению 202956,02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</si>
</sst>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4" fontId="15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7" fillId="0" borderId="0" xfId="1" applyNumberFormat="1" applyFont="1"/>
    <xf numFmtId="165" fontId="7" fillId="0" borderId="0" xfId="1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6" fillId="0" borderId="5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0" fontId="16" fillId="0" borderId="1" xfId="0" applyFont="1" applyBorder="1" applyAlignment="1">
      <alignment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43" zoomScaleSheetLayoutView="100" workbookViewId="0">
      <selection activeCell="B55" sqref="B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42578125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7.570312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0.7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56</v>
      </c>
      <c r="B3" s="41"/>
      <c r="C3" s="41"/>
      <c r="D3" s="41"/>
      <c r="E3" s="41"/>
    </row>
    <row r="4" spans="1:5" s="1" customFormat="1" ht="15.75" x14ac:dyDescent="0.25">
      <c r="A4" s="21" t="s">
        <v>13</v>
      </c>
      <c r="B4" s="4"/>
      <c r="C4" s="4"/>
      <c r="D4" s="27"/>
      <c r="E4" s="28" t="s">
        <v>57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2" t="s">
        <v>24</v>
      </c>
      <c r="B7" s="42"/>
      <c r="C7" s="42"/>
      <c r="D7" s="42"/>
      <c r="E7" s="42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37" t="s">
        <v>55</v>
      </c>
      <c r="B9" s="37"/>
      <c r="C9" s="37"/>
      <c r="D9" s="37"/>
      <c r="E9" s="37"/>
    </row>
    <row r="10" spans="1:5" ht="21" customHeight="1" x14ac:dyDescent="0.25">
      <c r="A10" s="44" t="s">
        <v>14</v>
      </c>
      <c r="B10" s="45"/>
      <c r="C10" s="45"/>
      <c r="D10" s="45"/>
      <c r="E10" s="45"/>
    </row>
    <row r="11" spans="1:5" ht="28.5" customHeight="1" x14ac:dyDescent="0.25">
      <c r="A11" s="37" t="s">
        <v>54</v>
      </c>
      <c r="B11" s="37"/>
      <c r="C11" s="37"/>
      <c r="D11" s="37"/>
      <c r="E11" s="37"/>
    </row>
    <row r="12" spans="1:5" ht="12.75" customHeight="1" x14ac:dyDescent="0.25">
      <c r="A12" s="43" t="s">
        <v>15</v>
      </c>
      <c r="B12" s="46"/>
      <c r="C12" s="46"/>
      <c r="D12" s="46"/>
      <c r="E12" s="46"/>
    </row>
    <row r="13" spans="1:5" ht="15.75" customHeight="1" x14ac:dyDescent="0.25">
      <c r="A13" s="37" t="s">
        <v>22</v>
      </c>
      <c r="B13" s="37"/>
      <c r="C13" s="37"/>
      <c r="D13" s="37"/>
      <c r="E13" s="37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8" customHeight="1" x14ac:dyDescent="0.25">
      <c r="A15" s="37" t="s">
        <v>51</v>
      </c>
      <c r="B15" s="37"/>
      <c r="C15" s="37"/>
      <c r="D15" s="37"/>
      <c r="E15" s="37"/>
    </row>
    <row r="16" spans="1:5" x14ac:dyDescent="0.25">
      <c r="A16" s="43" t="s">
        <v>16</v>
      </c>
      <c r="B16" s="46"/>
      <c r="C16" s="46"/>
      <c r="D16" s="46"/>
      <c r="E16" s="46"/>
    </row>
    <row r="17" spans="1:7" ht="32.25" customHeight="1" x14ac:dyDescent="0.25">
      <c r="A17" s="37" t="s">
        <v>17</v>
      </c>
      <c r="B17" s="37"/>
      <c r="C17" s="37"/>
      <c r="D17" s="37"/>
      <c r="E17" s="37"/>
    </row>
    <row r="18" spans="1:7" ht="62.25" customHeight="1" x14ac:dyDescent="0.25">
      <c r="A18" s="37" t="s">
        <v>25</v>
      </c>
      <c r="B18" s="37"/>
      <c r="C18" s="37"/>
      <c r="D18" s="37"/>
      <c r="E18" s="37"/>
    </row>
    <row r="19" spans="1:7" ht="31.5" customHeight="1" x14ac:dyDescent="0.25">
      <c r="A19" s="48" t="s">
        <v>26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2735.6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39</v>
      </c>
      <c r="B22" s="9" t="s">
        <v>37</v>
      </c>
      <c r="C22" s="3" t="s">
        <v>4</v>
      </c>
      <c r="D22" s="3">
        <v>15.92</v>
      </c>
      <c r="E22" s="8">
        <f>D22*F20*G20</f>
        <v>130652.25599999999</v>
      </c>
      <c r="G22" s="18"/>
    </row>
    <row r="23" spans="1:7" x14ac:dyDescent="0.25">
      <c r="A23" s="7" t="s">
        <v>41</v>
      </c>
      <c r="B23" s="9" t="s">
        <v>29</v>
      </c>
      <c r="C23" s="3" t="s">
        <v>30</v>
      </c>
      <c r="D23" s="3"/>
      <c r="E23" s="8">
        <v>0</v>
      </c>
      <c r="G23" s="18"/>
    </row>
    <row r="24" spans="1:7" x14ac:dyDescent="0.25">
      <c r="A24" s="7" t="s">
        <v>38</v>
      </c>
      <c r="B24" s="9" t="s">
        <v>23</v>
      </c>
      <c r="C24" s="3" t="s">
        <v>4</v>
      </c>
      <c r="D24" s="3">
        <v>6.06</v>
      </c>
      <c r="E24" s="8">
        <f>D24*F20*G20</f>
        <v>49733.207999999991</v>
      </c>
      <c r="G24" s="18"/>
    </row>
    <row r="25" spans="1:7" x14ac:dyDescent="0.25">
      <c r="A25" s="7" t="s">
        <v>46</v>
      </c>
      <c r="B25" s="9" t="s">
        <v>29</v>
      </c>
      <c r="C25" s="3" t="s">
        <v>30</v>
      </c>
      <c r="D25" s="3"/>
      <c r="E25" s="8">
        <v>6028.55</v>
      </c>
      <c r="G25" s="18"/>
    </row>
    <row r="26" spans="1:7" x14ac:dyDescent="0.25">
      <c r="A26" s="7" t="s">
        <v>45</v>
      </c>
      <c r="B26" s="9" t="s">
        <v>29</v>
      </c>
      <c r="C26" s="3" t="s">
        <v>30</v>
      </c>
      <c r="D26" s="3"/>
      <c r="E26" s="8">
        <v>0</v>
      </c>
      <c r="G26" s="18"/>
    </row>
    <row r="27" spans="1:7" x14ac:dyDescent="0.25">
      <c r="A27" s="7" t="s">
        <v>48</v>
      </c>
      <c r="B27" s="9" t="s">
        <v>29</v>
      </c>
      <c r="C27" s="3" t="s">
        <v>30</v>
      </c>
      <c r="D27" s="3"/>
      <c r="E27" s="8">
        <v>0</v>
      </c>
      <c r="G27" s="18"/>
    </row>
    <row r="28" spans="1:7" x14ac:dyDescent="0.25">
      <c r="A28" s="7" t="s">
        <v>47</v>
      </c>
      <c r="B28" s="9" t="s">
        <v>29</v>
      </c>
      <c r="C28" s="3" t="s">
        <v>30</v>
      </c>
      <c r="D28" s="3"/>
      <c r="E28" s="8">
        <v>0</v>
      </c>
      <c r="G28" s="18"/>
    </row>
    <row r="29" spans="1:7" x14ac:dyDescent="0.25">
      <c r="A29" s="7" t="s">
        <v>28</v>
      </c>
      <c r="B29" s="9" t="s">
        <v>29</v>
      </c>
      <c r="C29" s="3" t="s">
        <v>30</v>
      </c>
      <c r="D29" s="3"/>
      <c r="E29" s="8">
        <f>3216.75</f>
        <v>3216.75</v>
      </c>
      <c r="G29" s="18"/>
    </row>
    <row r="30" spans="1:7" s="36" customFormat="1" ht="60" x14ac:dyDescent="0.25">
      <c r="A30" s="32" t="s">
        <v>58</v>
      </c>
      <c r="B30" s="33" t="s">
        <v>59</v>
      </c>
      <c r="C30" s="34" t="s">
        <v>30</v>
      </c>
      <c r="D30" s="34"/>
      <c r="E30" s="35">
        <v>1430</v>
      </c>
    </row>
    <row r="31" spans="1:7" x14ac:dyDescent="0.25">
      <c r="A31" s="7" t="s">
        <v>60</v>
      </c>
      <c r="B31" s="9" t="s">
        <v>49</v>
      </c>
      <c r="C31" s="3" t="s">
        <v>50</v>
      </c>
      <c r="D31" s="3">
        <v>16</v>
      </c>
      <c r="E31" s="8">
        <f>D31*260.07</f>
        <v>4161.12</v>
      </c>
      <c r="G31" s="18"/>
    </row>
    <row r="32" spans="1:7" x14ac:dyDescent="0.25">
      <c r="A32" s="7" t="s">
        <v>61</v>
      </c>
      <c r="B32" s="9" t="s">
        <v>49</v>
      </c>
      <c r="C32" s="3" t="s">
        <v>50</v>
      </c>
      <c r="D32" s="3">
        <v>9</v>
      </c>
      <c r="E32" s="8">
        <f>D32*260.07</f>
        <v>2340.63</v>
      </c>
      <c r="G32" s="18"/>
    </row>
    <row r="33" spans="1:8" ht="30" x14ac:dyDescent="0.25">
      <c r="A33" s="7" t="s">
        <v>62</v>
      </c>
      <c r="B33" s="9" t="s">
        <v>63</v>
      </c>
      <c r="C33" s="3" t="s">
        <v>30</v>
      </c>
      <c r="D33" s="3"/>
      <c r="E33" s="8">
        <v>37123.699999999997</v>
      </c>
      <c r="G33" s="18"/>
    </row>
    <row r="34" spans="1:8" x14ac:dyDescent="0.25">
      <c r="A34" s="7"/>
      <c r="B34" s="9"/>
      <c r="C34" s="3"/>
      <c r="D34" s="3"/>
      <c r="E34" s="8"/>
      <c r="G34" s="18"/>
    </row>
    <row r="35" spans="1:8" s="14" customFormat="1" ht="14.25" x14ac:dyDescent="0.2">
      <c r="A35" s="10" t="s">
        <v>27</v>
      </c>
      <c r="B35" s="11"/>
      <c r="C35" s="12"/>
      <c r="D35" s="12"/>
      <c r="E35" s="13">
        <f>SUM(E22:E34)</f>
        <v>234686.21399999998</v>
      </c>
    </row>
    <row r="36" spans="1:8" ht="10.5" customHeight="1" x14ac:dyDescent="0.25"/>
    <row r="37" spans="1:8" ht="32.25" customHeight="1" x14ac:dyDescent="0.25">
      <c r="A37" s="49" t="s">
        <v>64</v>
      </c>
      <c r="B37" s="49"/>
      <c r="C37" s="49"/>
      <c r="D37" s="49"/>
      <c r="E37" s="49"/>
    </row>
    <row r="38" spans="1:8" ht="30" customHeight="1" x14ac:dyDescent="0.25">
      <c r="A38" s="37" t="s">
        <v>21</v>
      </c>
      <c r="B38" s="37"/>
      <c r="C38" s="37"/>
      <c r="D38" s="37"/>
      <c r="E38" s="37"/>
    </row>
    <row r="39" spans="1:8" ht="15.75" customHeight="1" x14ac:dyDescent="0.25">
      <c r="A39" s="37" t="s">
        <v>20</v>
      </c>
      <c r="B39" s="37"/>
      <c r="C39" s="37"/>
      <c r="D39" s="37"/>
      <c r="E39" s="37"/>
      <c r="F39" s="14"/>
      <c r="G39" s="14"/>
      <c r="H39" s="15"/>
    </row>
    <row r="40" spans="1:8" ht="31.5" customHeight="1" x14ac:dyDescent="0.25">
      <c r="A40" s="37" t="s">
        <v>31</v>
      </c>
      <c r="B40" s="37"/>
      <c r="C40" s="37"/>
      <c r="D40" s="37"/>
      <c r="E40" s="37"/>
    </row>
    <row r="41" spans="1:8" x14ac:dyDescent="0.25">
      <c r="A41" s="47" t="s">
        <v>5</v>
      </c>
      <c r="B41" s="47"/>
      <c r="C41" s="47"/>
      <c r="D41" s="47"/>
      <c r="E41" s="47"/>
    </row>
    <row r="42" spans="1:8" x14ac:dyDescent="0.25">
      <c r="A42" s="37" t="s">
        <v>18</v>
      </c>
      <c r="B42" s="37"/>
      <c r="C42" s="37"/>
      <c r="D42" s="37"/>
      <c r="E42" s="37"/>
    </row>
    <row r="43" spans="1:8" ht="15" customHeight="1" x14ac:dyDescent="0.25">
      <c r="A43" s="50" t="s">
        <v>52</v>
      </c>
      <c r="B43" s="50"/>
      <c r="C43" s="50"/>
      <c r="D43" s="50"/>
      <c r="E43" s="5"/>
    </row>
    <row r="44" spans="1:8" ht="11.25" customHeight="1" x14ac:dyDescent="0.25">
      <c r="B44" s="51" t="s">
        <v>19</v>
      </c>
      <c r="C44" s="51"/>
      <c r="D44" s="51"/>
      <c r="E44" s="6" t="s">
        <v>6</v>
      </c>
    </row>
    <row r="45" spans="1:8" x14ac:dyDescent="0.25">
      <c r="A45" s="24"/>
      <c r="B45" s="24"/>
      <c r="C45" s="24"/>
      <c r="D45" s="24"/>
      <c r="E45" s="24"/>
    </row>
    <row r="46" spans="1:8" ht="15" customHeight="1" x14ac:dyDescent="0.25">
      <c r="A46" s="52" t="s">
        <v>53</v>
      </c>
      <c r="B46" s="52"/>
      <c r="C46" s="52"/>
      <c r="D46" s="52"/>
      <c r="E46" s="5"/>
    </row>
    <row r="47" spans="1:8" ht="11.25" customHeight="1" x14ac:dyDescent="0.25">
      <c r="B47" s="51" t="s">
        <v>19</v>
      </c>
      <c r="C47" s="51"/>
      <c r="D47" s="51"/>
      <c r="E47" s="6" t="s">
        <v>6</v>
      </c>
    </row>
    <row r="48" spans="1:8" x14ac:dyDescent="0.25">
      <c r="A48" s="2" t="s">
        <v>44</v>
      </c>
    </row>
    <row r="49" spans="1:2" x14ac:dyDescent="0.25">
      <c r="A49" s="14" t="s">
        <v>32</v>
      </c>
    </row>
    <row r="50" spans="1:2" x14ac:dyDescent="0.25">
      <c r="A50" s="2" t="s">
        <v>36</v>
      </c>
      <c r="B50" s="23">
        <v>53497.61</v>
      </c>
    </row>
    <row r="51" spans="1:2" x14ac:dyDescent="0.25">
      <c r="A51" s="19" t="s">
        <v>65</v>
      </c>
      <c r="B51" s="16"/>
    </row>
    <row r="52" spans="1:2" x14ac:dyDescent="0.25">
      <c r="A52" s="2" t="s">
        <v>33</v>
      </c>
      <c r="B52" s="16">
        <v>198899.65</v>
      </c>
    </row>
    <row r="53" spans="1:2" x14ac:dyDescent="0.25">
      <c r="A53" s="2" t="s">
        <v>42</v>
      </c>
      <c r="B53" s="16">
        <f>350*3</f>
        <v>1050</v>
      </c>
    </row>
    <row r="54" spans="1:2" x14ac:dyDescent="0.25">
      <c r="A54" s="2" t="s">
        <v>40</v>
      </c>
      <c r="B54" s="16">
        <f>3*330</f>
        <v>990</v>
      </c>
    </row>
    <row r="55" spans="1:2" x14ac:dyDescent="0.25">
      <c r="A55" s="2" t="s">
        <v>43</v>
      </c>
      <c r="B55" s="16">
        <f>200*3</f>
        <v>600</v>
      </c>
    </row>
    <row r="56" spans="1:2" ht="30" x14ac:dyDescent="0.25">
      <c r="A56" s="26" t="s">
        <v>34</v>
      </c>
      <c r="B56" s="16">
        <f>E35</f>
        <v>234686.21399999998</v>
      </c>
    </row>
    <row r="57" spans="1:2" x14ac:dyDescent="0.25">
      <c r="A57" s="17" t="s">
        <v>35</v>
      </c>
      <c r="B57" s="22">
        <f>B50+B52+B53+B54+B55-B56</f>
        <v>20351.046000000031</v>
      </c>
    </row>
    <row r="59" spans="1:2" x14ac:dyDescent="0.25">
      <c r="B59" s="2">
        <v>53497.61</v>
      </c>
    </row>
  </sheetData>
  <mergeCells count="28">
    <mergeCell ref="A42:E42"/>
    <mergeCell ref="A43:D43"/>
    <mergeCell ref="B44:D44"/>
    <mergeCell ref="A46:D46"/>
    <mergeCell ref="B47:D47"/>
    <mergeCell ref="A41:E41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topLeftCell="A27" zoomScaleSheetLayoutView="100" workbookViewId="0">
      <selection activeCell="I32" sqref="I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42578125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7.570312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0.7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66</v>
      </c>
      <c r="B3" s="41"/>
      <c r="C3" s="41"/>
      <c r="D3" s="41"/>
      <c r="E3" s="41"/>
    </row>
    <row r="4" spans="1:5" s="1" customFormat="1" ht="15.75" x14ac:dyDescent="0.25">
      <c r="A4" s="21" t="s">
        <v>13</v>
      </c>
      <c r="B4" s="4"/>
      <c r="C4" s="4"/>
      <c r="D4" s="27"/>
      <c r="E4" s="28" t="s">
        <v>67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2" t="s">
        <v>24</v>
      </c>
      <c r="B7" s="42"/>
      <c r="C7" s="42"/>
      <c r="D7" s="42"/>
      <c r="E7" s="42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37" t="s">
        <v>55</v>
      </c>
      <c r="B9" s="37"/>
      <c r="C9" s="37"/>
      <c r="D9" s="37"/>
      <c r="E9" s="37"/>
    </row>
    <row r="10" spans="1:5" ht="21" customHeight="1" x14ac:dyDescent="0.25">
      <c r="A10" s="44" t="s">
        <v>14</v>
      </c>
      <c r="B10" s="45"/>
      <c r="C10" s="45"/>
      <c r="D10" s="45"/>
      <c r="E10" s="45"/>
    </row>
    <row r="11" spans="1:5" ht="28.5" customHeight="1" x14ac:dyDescent="0.25">
      <c r="A11" s="37" t="s">
        <v>54</v>
      </c>
      <c r="B11" s="37"/>
      <c r="C11" s="37"/>
      <c r="D11" s="37"/>
      <c r="E11" s="37"/>
    </row>
    <row r="12" spans="1:5" ht="12.75" customHeight="1" x14ac:dyDescent="0.25">
      <c r="A12" s="43" t="s">
        <v>15</v>
      </c>
      <c r="B12" s="46"/>
      <c r="C12" s="46"/>
      <c r="D12" s="46"/>
      <c r="E12" s="46"/>
    </row>
    <row r="13" spans="1:5" ht="15.75" customHeight="1" x14ac:dyDescent="0.25">
      <c r="A13" s="37" t="s">
        <v>22</v>
      </c>
      <c r="B13" s="37"/>
      <c r="C13" s="37"/>
      <c r="D13" s="37"/>
      <c r="E13" s="37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8" customHeight="1" x14ac:dyDescent="0.25">
      <c r="A15" s="37" t="s">
        <v>51</v>
      </c>
      <c r="B15" s="37"/>
      <c r="C15" s="37"/>
      <c r="D15" s="37"/>
      <c r="E15" s="37"/>
    </row>
    <row r="16" spans="1:5" x14ac:dyDescent="0.25">
      <c r="A16" s="43" t="s">
        <v>16</v>
      </c>
      <c r="B16" s="46"/>
      <c r="C16" s="46"/>
      <c r="D16" s="46"/>
      <c r="E16" s="46"/>
    </row>
    <row r="17" spans="1:7" ht="32.25" customHeight="1" x14ac:dyDescent="0.25">
      <c r="A17" s="37" t="s">
        <v>17</v>
      </c>
      <c r="B17" s="37"/>
      <c r="C17" s="37"/>
      <c r="D17" s="37"/>
      <c r="E17" s="37"/>
    </row>
    <row r="18" spans="1:7" ht="62.25" customHeight="1" x14ac:dyDescent="0.25">
      <c r="A18" s="37" t="s">
        <v>25</v>
      </c>
      <c r="B18" s="37"/>
      <c r="C18" s="37"/>
      <c r="D18" s="37"/>
      <c r="E18" s="37"/>
    </row>
    <row r="19" spans="1:7" ht="31.5" customHeight="1" x14ac:dyDescent="0.25">
      <c r="A19" s="48" t="s">
        <v>26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2735.6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39</v>
      </c>
      <c r="B22" s="9" t="s">
        <v>37</v>
      </c>
      <c r="C22" s="3" t="s">
        <v>4</v>
      </c>
      <c r="D22" s="3">
        <v>15.92</v>
      </c>
      <c r="E22" s="8">
        <f>D22*F20*G20</f>
        <v>130652.25599999999</v>
      </c>
      <c r="G22" s="18"/>
    </row>
    <row r="23" spans="1:7" x14ac:dyDescent="0.25">
      <c r="A23" s="7" t="s">
        <v>41</v>
      </c>
      <c r="B23" s="9" t="s">
        <v>68</v>
      </c>
      <c r="C23" s="3" t="s">
        <v>30</v>
      </c>
      <c r="D23" s="3"/>
      <c r="E23" s="8">
        <v>0</v>
      </c>
      <c r="G23" s="18"/>
    </row>
    <row r="24" spans="1:7" x14ac:dyDescent="0.25">
      <c r="A24" s="7" t="s">
        <v>38</v>
      </c>
      <c r="B24" s="9" t="s">
        <v>23</v>
      </c>
      <c r="C24" s="3" t="s">
        <v>4</v>
      </c>
      <c r="D24" s="3">
        <v>6.06</v>
      </c>
      <c r="E24" s="8">
        <f>D24*F20*G20</f>
        <v>49733.207999999991</v>
      </c>
      <c r="G24" s="18"/>
    </row>
    <row r="25" spans="1:7" x14ac:dyDescent="0.25">
      <c r="A25" s="7" t="s">
        <v>46</v>
      </c>
      <c r="B25" s="9" t="s">
        <v>68</v>
      </c>
      <c r="C25" s="3" t="s">
        <v>30</v>
      </c>
      <c r="D25" s="3"/>
      <c r="E25" s="8">
        <v>4428.05</v>
      </c>
      <c r="G25" s="18"/>
    </row>
    <row r="26" spans="1:7" x14ac:dyDescent="0.25">
      <c r="A26" s="7" t="s">
        <v>45</v>
      </c>
      <c r="B26" s="9" t="s">
        <v>68</v>
      </c>
      <c r="C26" s="3" t="s">
        <v>30</v>
      </c>
      <c r="D26" s="3"/>
      <c r="E26" s="8">
        <v>0</v>
      </c>
      <c r="G26" s="18"/>
    </row>
    <row r="27" spans="1:7" x14ac:dyDescent="0.25">
      <c r="A27" s="7" t="s">
        <v>48</v>
      </c>
      <c r="B27" s="9" t="s">
        <v>68</v>
      </c>
      <c r="C27" s="3" t="s">
        <v>30</v>
      </c>
      <c r="D27" s="3"/>
      <c r="E27" s="8">
        <v>0</v>
      </c>
      <c r="G27" s="18"/>
    </row>
    <row r="28" spans="1:7" x14ac:dyDescent="0.25">
      <c r="A28" s="7" t="s">
        <v>47</v>
      </c>
      <c r="B28" s="9" t="s">
        <v>68</v>
      </c>
      <c r="C28" s="3" t="s">
        <v>30</v>
      </c>
      <c r="D28" s="3"/>
      <c r="E28" s="8">
        <v>0</v>
      </c>
      <c r="G28" s="18"/>
    </row>
    <row r="29" spans="1:7" x14ac:dyDescent="0.25">
      <c r="A29" s="7" t="s">
        <v>28</v>
      </c>
      <c r="B29" s="9" t="s">
        <v>68</v>
      </c>
      <c r="C29" s="3" t="s">
        <v>30</v>
      </c>
      <c r="D29" s="3"/>
      <c r="E29" s="8">
        <v>18272.2</v>
      </c>
      <c r="G29" s="18"/>
    </row>
    <row r="30" spans="1:7" x14ac:dyDescent="0.25">
      <c r="A30" s="7" t="s">
        <v>83</v>
      </c>
      <c r="B30" s="54" t="s">
        <v>68</v>
      </c>
      <c r="C30" s="55" t="s">
        <v>30</v>
      </c>
      <c r="D30" s="55"/>
      <c r="E30" s="56">
        <v>12900</v>
      </c>
      <c r="G30" s="18"/>
    </row>
    <row r="31" spans="1:7" s="36" customFormat="1" ht="30" x14ac:dyDescent="0.25">
      <c r="A31" s="58" t="s">
        <v>69</v>
      </c>
      <c r="B31" s="33" t="s">
        <v>79</v>
      </c>
      <c r="C31" s="34" t="s">
        <v>50</v>
      </c>
      <c r="D31" s="34">
        <v>14.5</v>
      </c>
      <c r="E31" s="35">
        <f>D31*260.07</f>
        <v>3771.0149999999999</v>
      </c>
    </row>
    <row r="32" spans="1:7" ht="30" x14ac:dyDescent="0.25">
      <c r="A32" s="58" t="s">
        <v>70</v>
      </c>
      <c r="B32" s="9" t="s">
        <v>79</v>
      </c>
      <c r="C32" s="34" t="s">
        <v>50</v>
      </c>
      <c r="D32" s="3">
        <v>1</v>
      </c>
      <c r="E32" s="35">
        <f t="shared" ref="E32:E40" si="0">D32*260.07</f>
        <v>260.07</v>
      </c>
      <c r="G32" s="18"/>
    </row>
    <row r="33" spans="1:8" x14ac:dyDescent="0.25">
      <c r="A33" s="57" t="s">
        <v>71</v>
      </c>
      <c r="B33" s="9" t="s">
        <v>79</v>
      </c>
      <c r="C33" s="34" t="s">
        <v>50</v>
      </c>
      <c r="D33" s="3">
        <v>16</v>
      </c>
      <c r="E33" s="35">
        <f t="shared" si="0"/>
        <v>4161.12</v>
      </c>
      <c r="G33" s="18"/>
    </row>
    <row r="34" spans="1:8" x14ac:dyDescent="0.25">
      <c r="A34" s="53" t="s">
        <v>72</v>
      </c>
      <c r="B34" s="9" t="s">
        <v>79</v>
      </c>
      <c r="C34" s="34" t="s">
        <v>50</v>
      </c>
      <c r="D34" s="3">
        <v>8</v>
      </c>
      <c r="E34" s="35">
        <f t="shared" si="0"/>
        <v>2080.56</v>
      </c>
      <c r="G34" s="18"/>
    </row>
    <row r="35" spans="1:8" ht="30" x14ac:dyDescent="0.25">
      <c r="A35" s="53" t="s">
        <v>73</v>
      </c>
      <c r="B35" s="9" t="s">
        <v>80</v>
      </c>
      <c r="C35" s="34" t="s">
        <v>50</v>
      </c>
      <c r="D35" s="3">
        <v>4</v>
      </c>
      <c r="E35" s="35">
        <f t="shared" si="0"/>
        <v>1040.28</v>
      </c>
      <c r="G35" s="18"/>
    </row>
    <row r="36" spans="1:8" ht="30" x14ac:dyDescent="0.25">
      <c r="A36" s="53" t="s">
        <v>74</v>
      </c>
      <c r="B36" s="9" t="s">
        <v>80</v>
      </c>
      <c r="C36" s="34" t="s">
        <v>50</v>
      </c>
      <c r="D36" s="3">
        <v>1.5</v>
      </c>
      <c r="E36" s="35">
        <f t="shared" si="0"/>
        <v>390.10500000000002</v>
      </c>
      <c r="G36" s="18"/>
    </row>
    <row r="37" spans="1:8" x14ac:dyDescent="0.25">
      <c r="A37" s="53" t="s">
        <v>75</v>
      </c>
      <c r="B37" s="9" t="s">
        <v>80</v>
      </c>
      <c r="C37" s="34" t="s">
        <v>50</v>
      </c>
      <c r="D37" s="3">
        <v>8</v>
      </c>
      <c r="E37" s="35">
        <f t="shared" si="0"/>
        <v>2080.56</v>
      </c>
      <c r="G37" s="18"/>
    </row>
    <row r="38" spans="1:8" ht="29.25" customHeight="1" x14ac:dyDescent="0.25">
      <c r="A38" s="53" t="s">
        <v>76</v>
      </c>
      <c r="B38" s="9" t="s">
        <v>80</v>
      </c>
      <c r="C38" s="34" t="s">
        <v>50</v>
      </c>
      <c r="D38" s="3">
        <v>26</v>
      </c>
      <c r="E38" s="35">
        <f t="shared" si="0"/>
        <v>6761.82</v>
      </c>
      <c r="G38" s="18"/>
    </row>
    <row r="39" spans="1:8" ht="30" x14ac:dyDescent="0.25">
      <c r="A39" s="53" t="s">
        <v>77</v>
      </c>
      <c r="B39" s="9" t="s">
        <v>81</v>
      </c>
      <c r="C39" s="34" t="s">
        <v>50</v>
      </c>
      <c r="D39" s="3">
        <v>4</v>
      </c>
      <c r="E39" s="35">
        <f t="shared" si="0"/>
        <v>1040.28</v>
      </c>
      <c r="G39" s="18"/>
    </row>
    <row r="40" spans="1:8" ht="30" x14ac:dyDescent="0.25">
      <c r="A40" s="53" t="s">
        <v>78</v>
      </c>
      <c r="B40" s="9" t="s">
        <v>82</v>
      </c>
      <c r="C40" s="34" t="s">
        <v>50</v>
      </c>
      <c r="D40" s="3">
        <v>3</v>
      </c>
      <c r="E40" s="35">
        <f t="shared" si="0"/>
        <v>780.21</v>
      </c>
      <c r="G40" s="18"/>
    </row>
    <row r="41" spans="1:8" x14ac:dyDescent="0.25">
      <c r="A41" s="7"/>
      <c r="B41" s="9"/>
      <c r="C41" s="3"/>
      <c r="D41" s="3"/>
      <c r="E41" s="35"/>
      <c r="G41" s="18"/>
    </row>
    <row r="42" spans="1:8" s="14" customFormat="1" ht="14.25" x14ac:dyDescent="0.2">
      <c r="A42" s="10" t="s">
        <v>27</v>
      </c>
      <c r="B42" s="11"/>
      <c r="C42" s="12"/>
      <c r="D42" s="12"/>
      <c r="E42" s="13">
        <f>SUM(E22:E41)</f>
        <v>238351.734</v>
      </c>
    </row>
    <row r="43" spans="1:8" ht="10.5" customHeight="1" x14ac:dyDescent="0.25"/>
    <row r="44" spans="1:8" ht="32.25" customHeight="1" x14ac:dyDescent="0.25">
      <c r="A44" s="49" t="s">
        <v>84</v>
      </c>
      <c r="B44" s="49"/>
      <c r="C44" s="49"/>
      <c r="D44" s="49"/>
      <c r="E44" s="49"/>
    </row>
    <row r="45" spans="1:8" ht="30" customHeight="1" x14ac:dyDescent="0.25">
      <c r="A45" s="37" t="s">
        <v>21</v>
      </c>
      <c r="B45" s="37"/>
      <c r="C45" s="37"/>
      <c r="D45" s="37"/>
      <c r="E45" s="37"/>
    </row>
    <row r="46" spans="1:8" ht="15.75" customHeight="1" x14ac:dyDescent="0.25">
      <c r="A46" s="37" t="s">
        <v>20</v>
      </c>
      <c r="B46" s="37"/>
      <c r="C46" s="37"/>
      <c r="D46" s="37"/>
      <c r="E46" s="37"/>
      <c r="F46" s="14"/>
      <c r="G46" s="14"/>
      <c r="H46" s="15"/>
    </row>
    <row r="47" spans="1:8" ht="31.5" customHeight="1" x14ac:dyDescent="0.25">
      <c r="A47" s="37" t="s">
        <v>31</v>
      </c>
      <c r="B47" s="37"/>
      <c r="C47" s="37"/>
      <c r="D47" s="37"/>
      <c r="E47" s="37"/>
    </row>
    <row r="48" spans="1:8" x14ac:dyDescent="0.25">
      <c r="A48" s="47" t="s">
        <v>5</v>
      </c>
      <c r="B48" s="47"/>
      <c r="C48" s="47"/>
      <c r="D48" s="47"/>
      <c r="E48" s="47"/>
    </row>
    <row r="49" spans="1:5" x14ac:dyDescent="0.25">
      <c r="A49" s="37" t="s">
        <v>18</v>
      </c>
      <c r="B49" s="37"/>
      <c r="C49" s="37"/>
      <c r="D49" s="37"/>
      <c r="E49" s="37"/>
    </row>
    <row r="50" spans="1:5" ht="15" customHeight="1" x14ac:dyDescent="0.25">
      <c r="A50" s="50" t="s">
        <v>52</v>
      </c>
      <c r="B50" s="50"/>
      <c r="C50" s="50"/>
      <c r="D50" s="50"/>
      <c r="E50" s="5"/>
    </row>
    <row r="51" spans="1:5" ht="11.25" customHeight="1" x14ac:dyDescent="0.25">
      <c r="B51" s="51" t="s">
        <v>19</v>
      </c>
      <c r="C51" s="51"/>
      <c r="D51" s="51"/>
      <c r="E51" s="6" t="s">
        <v>6</v>
      </c>
    </row>
    <row r="52" spans="1:5" x14ac:dyDescent="0.25">
      <c r="A52" s="29"/>
      <c r="B52" s="29"/>
      <c r="C52" s="29"/>
      <c r="D52" s="29"/>
      <c r="E52" s="29"/>
    </row>
    <row r="53" spans="1:5" ht="15" customHeight="1" x14ac:dyDescent="0.25">
      <c r="A53" s="52" t="s">
        <v>53</v>
      </c>
      <c r="B53" s="52"/>
      <c r="C53" s="52"/>
      <c r="D53" s="52"/>
      <c r="E53" s="5"/>
    </row>
    <row r="54" spans="1:5" ht="11.25" customHeight="1" x14ac:dyDescent="0.25">
      <c r="B54" s="51" t="s">
        <v>19</v>
      </c>
      <c r="C54" s="51"/>
      <c r="D54" s="51"/>
      <c r="E54" s="6" t="s">
        <v>6</v>
      </c>
    </row>
    <row r="55" spans="1:5" x14ac:dyDescent="0.25">
      <c r="A55" s="2" t="s">
        <v>44</v>
      </c>
    </row>
    <row r="56" spans="1:5" x14ac:dyDescent="0.25">
      <c r="A56" s="14" t="s">
        <v>32</v>
      </c>
    </row>
    <row r="57" spans="1:5" x14ac:dyDescent="0.25">
      <c r="A57" s="2" t="s">
        <v>36</v>
      </c>
      <c r="B57" s="23">
        <f>'1кв'!B57</f>
        <v>20351.046000000031</v>
      </c>
    </row>
    <row r="58" spans="1:5" x14ac:dyDescent="0.25">
      <c r="A58" s="19" t="s">
        <v>85</v>
      </c>
      <c r="B58" s="16"/>
    </row>
    <row r="59" spans="1:5" x14ac:dyDescent="0.25">
      <c r="A59" s="2" t="s">
        <v>33</v>
      </c>
      <c r="B59" s="16">
        <v>195676.56</v>
      </c>
    </row>
    <row r="60" spans="1:5" x14ac:dyDescent="0.25">
      <c r="A60" s="2" t="s">
        <v>42</v>
      </c>
      <c r="B60" s="16">
        <f>350*3</f>
        <v>1050</v>
      </c>
    </row>
    <row r="61" spans="1:5" x14ac:dyDescent="0.25">
      <c r="A61" s="2" t="s">
        <v>40</v>
      </c>
      <c r="B61" s="16">
        <f>3*330</f>
        <v>990</v>
      </c>
    </row>
    <row r="62" spans="1:5" x14ac:dyDescent="0.25">
      <c r="A62" s="2" t="s">
        <v>43</v>
      </c>
      <c r="B62" s="16">
        <f>200*3</f>
        <v>600</v>
      </c>
    </row>
    <row r="63" spans="1:5" ht="30" x14ac:dyDescent="0.25">
      <c r="A63" s="31" t="s">
        <v>34</v>
      </c>
      <c r="B63" s="16">
        <f>E42</f>
        <v>238351.734</v>
      </c>
    </row>
    <row r="64" spans="1:5" x14ac:dyDescent="0.25">
      <c r="A64" s="17" t="s">
        <v>35</v>
      </c>
      <c r="B64" s="22">
        <f>B57+B59+B60+B61+B62-B63</f>
        <v>-19684.127999999968</v>
      </c>
    </row>
  </sheetData>
  <mergeCells count="28">
    <mergeCell ref="A8:E8"/>
    <mergeCell ref="A44:E44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50:D50"/>
    <mergeCell ref="B51:D51"/>
    <mergeCell ref="A53:D53"/>
    <mergeCell ref="B54:D54"/>
    <mergeCell ref="A45:E45"/>
    <mergeCell ref="A46:E46"/>
    <mergeCell ref="A47:E47"/>
    <mergeCell ref="A48:E48"/>
    <mergeCell ref="A49:E49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2024-08-12T08:12:09Z</dcterms:modified>
</cp:coreProperties>
</file>